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40" yWindow="410" windowWidth="20740" windowHeight="105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9" i="1"/>
  <c r="F9"/>
  <c r="G9" s="1"/>
  <c r="F18" s="1"/>
  <c r="H8"/>
  <c r="G8"/>
  <c r="F4"/>
  <c r="C17" s="1"/>
  <c r="C18" s="1"/>
  <c r="C19" s="1"/>
  <c r="B17" l="1"/>
  <c r="B18" s="1"/>
  <c r="B19" s="1"/>
  <c r="G17"/>
  <c r="B9"/>
  <c r="F17"/>
  <c r="H9"/>
  <c r="F19" s="1"/>
  <c r="D17"/>
  <c r="D18" s="1"/>
  <c r="D19" s="1"/>
  <c r="H17" l="1"/>
  <c r="J17" s="1"/>
  <c r="G18"/>
  <c r="H18" s="1"/>
  <c r="J18" s="1"/>
  <c r="G19"/>
  <c r="H19" s="1"/>
  <c r="J19" s="1"/>
</calcChain>
</file>

<file path=xl/sharedStrings.xml><?xml version="1.0" encoding="utf-8"?>
<sst xmlns="http://schemas.openxmlformats.org/spreadsheetml/2006/main" count="41" uniqueCount="39">
  <si>
    <t>EZB Formula 1dKH/100L =  (ml)</t>
  </si>
  <si>
    <t>Total Tank Volume (L)</t>
  </si>
  <si>
    <t>EZB for 1dkh raise (ml)</t>
  </si>
  <si>
    <t>GHL KH Director ADD-ON settings for DSR EZ line</t>
  </si>
  <si>
    <t>measurements/day</t>
  </si>
  <si>
    <t>Dosages/day</t>
  </si>
  <si>
    <t>Buffer</t>
  </si>
  <si>
    <t>Calcium</t>
  </si>
  <si>
    <t>Trace</t>
  </si>
  <si>
    <t>Rate per dosing (ml)</t>
  </si>
  <si>
    <t>AlK (dKH)=</t>
  </si>
  <si>
    <t xml:space="preserve">Total dosings (ml) </t>
  </si>
  <si>
    <t>dose up  rate %</t>
  </si>
  <si>
    <r>
      <t xml:space="preserve">Alk control parameters </t>
    </r>
    <r>
      <rPr>
        <b/>
        <sz val="8"/>
        <color rgb="FFFF0000"/>
        <rFont val="Arial"/>
        <family val="2"/>
      </rPr>
      <t xml:space="preserve"> (input in dKH)</t>
    </r>
  </si>
  <si>
    <t>Target</t>
  </si>
  <si>
    <t>Raise limit (dKH)</t>
  </si>
  <si>
    <t>Lower limit (dKH)</t>
  </si>
  <si>
    <t>measured</t>
  </si>
  <si>
    <t>Calculated data to be use on GHL KHD menu (ml)</t>
  </si>
  <si>
    <t>products</t>
  </si>
  <si>
    <t>Volume change</t>
  </si>
  <si>
    <t>Raise limit</t>
  </si>
  <si>
    <t>Lower limit</t>
  </si>
  <si>
    <t>Calculated add-on</t>
  </si>
  <si>
    <t>Grand total</t>
  </si>
  <si>
    <t xml:space="preserve"> add. Dose-rate</t>
  </si>
  <si>
    <t>new dose-rate</t>
  </si>
  <si>
    <t>EZBuffer</t>
  </si>
  <si>
    <t>&gt;&gt;&gt;</t>
  </si>
  <si>
    <t>EZCalcium</t>
  </si>
  <si>
    <t>EZTrace</t>
  </si>
  <si>
    <t>yellow fields is user input for calculation purpose</t>
  </si>
  <si>
    <t>dosing ratio EZBuffer: EZCalcium: EZTrace  =</t>
  </si>
  <si>
    <t>5 : 1 : 0,5</t>
  </si>
  <si>
    <t>blue text is to be adjusted in GHL dosing &amp; KHD menu</t>
  </si>
  <si>
    <t>green text is extracted from the KHD to re-calculate actual dosing</t>
  </si>
  <si>
    <t xml:space="preserve">The purpose of this tool is to calculate the input fields: Volume change, Raise Limit and Lower limit. This calculation is based on known information like: Alk consumption, min/max limitation, tankvolume,concentrate, dosing volume, dosing frequency and measuring frequency. </t>
  </si>
  <si>
    <t>Dose up rate is to speed up corrections( 0-60% is a save rate)</t>
  </si>
  <si>
    <t xml:space="preserve"> v.200929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</si>
</sst>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rgb="FF0000FF"/>
      <name val="Arial"/>
      <family val="2"/>
    </font>
    <font>
      <sz val="8"/>
      <color rgb="FF0000FF"/>
      <name val="Arial"/>
      <family val="2"/>
    </font>
    <font>
      <b/>
      <sz val="8"/>
      <color theme="1"/>
      <name val="Arial"/>
      <family val="2"/>
    </font>
    <font>
      <sz val="8"/>
      <color theme="0" tint="-0.34998626667073579"/>
      <name val="Arial"/>
      <family val="2"/>
    </font>
    <font>
      <b/>
      <sz val="8"/>
      <color rgb="FFFF0000"/>
      <name val="Arial"/>
      <family val="2"/>
    </font>
    <font>
      <sz val="8"/>
      <name val="Arial"/>
      <family val="2"/>
    </font>
    <font>
      <sz val="8"/>
      <color rgb="FF00B050"/>
      <name val="Arial"/>
      <family val="2"/>
    </font>
    <font>
      <sz val="8"/>
      <color rgb="FFCC339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14" fontId="1" fillId="0" borderId="0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>
      <alignment vertical="center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21" fontId="1" fillId="0" borderId="0" xfId="0" quotePrefix="1" applyNumberFormat="1" applyFont="1" applyBorder="1" applyAlignment="1">
      <alignment horizontal="center" vertical="center"/>
    </xf>
    <xf numFmtId="21" fontId="1" fillId="0" borderId="8" xfId="0" quotePrefix="1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workbookViewId="0">
      <selection activeCell="A22" sqref="A22:E22"/>
    </sheetView>
  </sheetViews>
  <sheetFormatPr defaultRowHeight="10"/>
  <cols>
    <col min="1" max="1" width="7.81640625" style="1" customWidth="1"/>
    <col min="2" max="2" width="6.08984375" style="1" customWidth="1"/>
    <col min="3" max="3" width="6.36328125" style="1" customWidth="1"/>
    <col min="4" max="4" width="6" style="1" customWidth="1"/>
    <col min="5" max="5" width="7.6328125" style="1" customWidth="1"/>
    <col min="6" max="6" width="5.81640625" style="1" customWidth="1"/>
    <col min="7" max="7" width="7.36328125" style="1" customWidth="1"/>
    <col min="8" max="8" width="6.6328125" style="1" customWidth="1"/>
    <col min="9" max="9" width="8" style="1" customWidth="1"/>
    <col min="10" max="10" width="8.36328125" style="1" customWidth="1"/>
    <col min="11" max="11" width="8.7265625" style="1"/>
    <col min="12" max="12" width="9.7265625" style="1" customWidth="1"/>
    <col min="13" max="13" width="8.7265625" style="1"/>
    <col min="14" max="14" width="9.81640625" style="1" customWidth="1"/>
    <col min="15" max="16384" width="8.7265625" style="1"/>
  </cols>
  <sheetData>
    <row r="1" spans="1:13" ht="12" customHeight="1" thickBot="1"/>
    <row r="2" spans="1:13" ht="12" hidden="1" customHeight="1">
      <c r="A2" s="2"/>
      <c r="B2" s="3"/>
      <c r="C2" s="71" t="s">
        <v>0</v>
      </c>
      <c r="D2" s="72"/>
      <c r="E2" s="4">
        <v>16.7</v>
      </c>
    </row>
    <row r="3" spans="1:13" ht="12" customHeight="1" thickBot="1">
      <c r="A3" s="73" t="s">
        <v>38</v>
      </c>
      <c r="B3" s="74"/>
      <c r="C3" s="75" t="s">
        <v>1</v>
      </c>
      <c r="D3" s="76"/>
      <c r="E3" s="76"/>
      <c r="F3" s="5">
        <v>1650</v>
      </c>
    </row>
    <row r="4" spans="1:13" ht="12" hidden="1" customHeight="1">
      <c r="A4" s="6"/>
      <c r="B4" s="7"/>
      <c r="C4" s="77" t="s">
        <v>2</v>
      </c>
      <c r="D4" s="78"/>
      <c r="E4" s="8"/>
      <c r="F4" s="70">
        <f>$F$3/100*$E$2</f>
        <v>275.55</v>
      </c>
      <c r="G4" s="9"/>
      <c r="H4" s="10"/>
      <c r="I4" s="10"/>
      <c r="J4" s="10"/>
      <c r="K4" s="10"/>
      <c r="L4" s="10"/>
      <c r="M4" s="10"/>
    </row>
    <row r="5" spans="1:13" ht="12" customHeight="1" thickBot="1">
      <c r="A5" s="79" t="s">
        <v>3</v>
      </c>
      <c r="B5" s="80"/>
      <c r="C5" s="85" t="s">
        <v>4</v>
      </c>
      <c r="D5" s="86"/>
      <c r="E5" s="86"/>
      <c r="F5" s="11">
        <v>4</v>
      </c>
      <c r="G5" s="12"/>
      <c r="H5" s="10"/>
      <c r="I5" s="10"/>
      <c r="J5" s="10"/>
      <c r="K5" s="10"/>
      <c r="L5" s="10"/>
      <c r="M5" s="10"/>
    </row>
    <row r="6" spans="1:13" ht="12" customHeight="1" thickBot="1">
      <c r="A6" s="81"/>
      <c r="B6" s="82"/>
      <c r="C6" s="87" t="s">
        <v>5</v>
      </c>
      <c r="D6" s="88"/>
      <c r="E6" s="88"/>
      <c r="F6" s="13">
        <v>24</v>
      </c>
      <c r="I6" s="10"/>
      <c r="J6" s="10"/>
      <c r="K6" s="10"/>
      <c r="L6" s="10"/>
      <c r="M6" s="10"/>
    </row>
    <row r="7" spans="1:13" ht="12" customHeight="1" thickBot="1">
      <c r="A7" s="81"/>
      <c r="B7" s="82"/>
      <c r="C7" s="14"/>
      <c r="D7" s="15"/>
      <c r="E7" s="15"/>
      <c r="F7" s="16" t="s">
        <v>6</v>
      </c>
      <c r="G7" s="17" t="s">
        <v>7</v>
      </c>
      <c r="H7" s="18" t="s">
        <v>8</v>
      </c>
      <c r="I7" s="10"/>
      <c r="J7" s="10"/>
      <c r="K7" s="10"/>
      <c r="L7" s="10"/>
      <c r="M7" s="10"/>
    </row>
    <row r="8" spans="1:13" ht="12" customHeight="1" thickBot="1">
      <c r="A8" s="83"/>
      <c r="B8" s="84"/>
      <c r="C8" s="89" t="s">
        <v>9</v>
      </c>
      <c r="D8" s="90"/>
      <c r="E8" s="90"/>
      <c r="F8" s="19">
        <v>25</v>
      </c>
      <c r="G8" s="20">
        <f>F8/5</f>
        <v>5</v>
      </c>
      <c r="H8" s="21">
        <f>F8/10</f>
        <v>2.5</v>
      </c>
      <c r="I8" s="10"/>
      <c r="J8" s="10"/>
      <c r="K8" s="10"/>
      <c r="L8" s="10"/>
      <c r="M8" s="10"/>
    </row>
    <row r="9" spans="1:13" ht="12" customHeight="1" thickBot="1">
      <c r="A9" s="22" t="s">
        <v>10</v>
      </c>
      <c r="B9" s="23">
        <f>($F$9/$E$2)/($F$3/100)</f>
        <v>2.1774632553075666</v>
      </c>
      <c r="C9" s="104" t="s">
        <v>11</v>
      </c>
      <c r="D9" s="105"/>
      <c r="E9" s="105"/>
      <c r="F9" s="24">
        <f>F6*F8</f>
        <v>600</v>
      </c>
      <c r="G9" s="24">
        <f>F9/5</f>
        <v>120</v>
      </c>
      <c r="H9" s="25">
        <f>F9/10</f>
        <v>60</v>
      </c>
      <c r="I9" s="10"/>
      <c r="J9" s="10">
        <f>1080-936</f>
        <v>144</v>
      </c>
      <c r="K9" s="10"/>
      <c r="L9" s="10"/>
      <c r="M9" s="10"/>
    </row>
    <row r="10" spans="1:13" ht="5.5" customHeight="1" thickBot="1">
      <c r="A10" s="26"/>
      <c r="B10" s="26"/>
      <c r="C10" s="26"/>
      <c r="D10" s="26"/>
      <c r="E10" s="27"/>
    </row>
    <row r="11" spans="1:13" ht="14" customHeight="1" thickBot="1">
      <c r="A11" s="106" t="s">
        <v>12</v>
      </c>
      <c r="B11" s="108" t="s">
        <v>13</v>
      </c>
      <c r="C11" s="109"/>
      <c r="D11" s="109"/>
      <c r="E11" s="109"/>
      <c r="F11" s="109"/>
      <c r="G11" s="110"/>
    </row>
    <row r="12" spans="1:13" ht="12" customHeight="1" thickBot="1">
      <c r="A12" s="107"/>
      <c r="B12" s="28" t="s">
        <v>14</v>
      </c>
      <c r="C12" s="29" t="s">
        <v>15</v>
      </c>
      <c r="D12" s="30" t="s">
        <v>16</v>
      </c>
      <c r="E12" s="10"/>
      <c r="F12" s="10"/>
      <c r="G12" s="31" t="s">
        <v>17</v>
      </c>
    </row>
    <row r="13" spans="1:13" ht="12" customHeight="1" thickBot="1">
      <c r="A13" s="69">
        <v>60</v>
      </c>
      <c r="B13" s="32">
        <v>8</v>
      </c>
      <c r="C13" s="33">
        <v>1</v>
      </c>
      <c r="D13" s="34">
        <v>1</v>
      </c>
      <c r="E13" s="35"/>
      <c r="F13" s="35"/>
      <c r="G13" s="36">
        <v>7.9</v>
      </c>
    </row>
    <row r="14" spans="1:13" ht="5" customHeight="1" thickBot="1">
      <c r="A14" s="26"/>
      <c r="B14" s="26"/>
      <c r="C14" s="26"/>
      <c r="D14" s="26"/>
      <c r="E14" s="27"/>
      <c r="I14" s="37"/>
    </row>
    <row r="15" spans="1:13" ht="14.5" customHeight="1" thickBot="1">
      <c r="A15" s="111" t="s">
        <v>18</v>
      </c>
      <c r="B15" s="112"/>
      <c r="C15" s="112"/>
      <c r="D15" s="112"/>
      <c r="E15" s="112"/>
      <c r="F15" s="112"/>
      <c r="G15" s="113"/>
    </row>
    <row r="16" spans="1:13" ht="24" customHeight="1" thickBot="1">
      <c r="A16" s="38" t="s">
        <v>19</v>
      </c>
      <c r="B16" s="39" t="s">
        <v>20</v>
      </c>
      <c r="C16" s="39" t="s">
        <v>21</v>
      </c>
      <c r="D16" s="39" t="s">
        <v>22</v>
      </c>
      <c r="E16" s="40" t="s">
        <v>23</v>
      </c>
      <c r="F16" s="41" t="s">
        <v>24</v>
      </c>
      <c r="G16" s="42" t="s">
        <v>25</v>
      </c>
      <c r="H16" s="43" t="s">
        <v>26</v>
      </c>
    </row>
    <row r="17" spans="1:14" ht="12" customHeight="1">
      <c r="A17" s="44" t="s">
        <v>27</v>
      </c>
      <c r="B17" s="45">
        <f>$F$4/($F$6)*((100+A13)/100)</f>
        <v>18.37</v>
      </c>
      <c r="C17" s="45">
        <f>($F$4/($F$6/$F$5))*$C$13</f>
        <v>45.925000000000004</v>
      </c>
      <c r="D17" s="45">
        <f>($F$4/($F$6/$F$5))*$D$13</f>
        <v>45.925000000000004</v>
      </c>
      <c r="E17" s="66">
        <v>-4</v>
      </c>
      <c r="F17" s="46">
        <f>$F$9+(E17*$F$6)</f>
        <v>504</v>
      </c>
      <c r="G17" s="47">
        <f>($F$4/($F$6))*(B13-G13)</f>
        <v>1.1481249999999961</v>
      </c>
      <c r="H17" s="48">
        <f>F8+G17</f>
        <v>26.148124999999997</v>
      </c>
      <c r="I17" s="49" t="s">
        <v>28</v>
      </c>
      <c r="J17" s="50">
        <f>F6*H17</f>
        <v>627.55499999999995</v>
      </c>
    </row>
    <row r="18" spans="1:14" ht="12" customHeight="1">
      <c r="A18" s="51" t="s">
        <v>29</v>
      </c>
      <c r="B18" s="52">
        <f>B17/5</f>
        <v>3.6740000000000004</v>
      </c>
      <c r="C18" s="52">
        <f>C17/5</f>
        <v>9.1850000000000005</v>
      </c>
      <c r="D18" s="52">
        <f>D17/5</f>
        <v>9.1850000000000005</v>
      </c>
      <c r="E18" s="67">
        <v>-1</v>
      </c>
      <c r="F18" s="53">
        <f>$G$9+(E18*$F$6)</f>
        <v>96</v>
      </c>
      <c r="G18" s="54">
        <f>G17/5</f>
        <v>0.22962499999999922</v>
      </c>
      <c r="H18" s="55">
        <f>G8+G18</f>
        <v>5.2296249999999995</v>
      </c>
      <c r="I18" s="49" t="s">
        <v>28</v>
      </c>
      <c r="J18" s="50">
        <f>F6*H18</f>
        <v>125.511</v>
      </c>
    </row>
    <row r="19" spans="1:14" ht="12" customHeight="1" thickBot="1">
      <c r="A19" s="56" t="s">
        <v>30</v>
      </c>
      <c r="B19" s="57">
        <f>B18/2</f>
        <v>1.8370000000000002</v>
      </c>
      <c r="C19" s="57">
        <f>C18/2</f>
        <v>4.5925000000000002</v>
      </c>
      <c r="D19" s="57">
        <f>D18/2</f>
        <v>4.5925000000000002</v>
      </c>
      <c r="E19" s="68">
        <v>0</v>
      </c>
      <c r="F19" s="58">
        <f>$H$9+(E19*$F$6)</f>
        <v>60</v>
      </c>
      <c r="G19" s="59">
        <f>G17/10</f>
        <v>0.11481249999999961</v>
      </c>
      <c r="H19" s="60">
        <f>H8+G19</f>
        <v>2.6148124999999998</v>
      </c>
      <c r="I19" s="49" t="s">
        <v>28</v>
      </c>
      <c r="J19" s="50">
        <f>F6*H19</f>
        <v>62.755499999999998</v>
      </c>
    </row>
    <row r="20" spans="1:14" ht="5" customHeight="1" thickBot="1"/>
    <row r="21" spans="1:14" ht="12" customHeight="1">
      <c r="A21" s="114" t="s">
        <v>31</v>
      </c>
      <c r="B21" s="115"/>
      <c r="C21" s="115"/>
      <c r="D21" s="115"/>
      <c r="E21" s="115"/>
      <c r="F21" s="115"/>
      <c r="G21" s="116"/>
      <c r="H21" s="49"/>
      <c r="I21" s="49"/>
      <c r="J21" s="49"/>
      <c r="K21" s="49"/>
    </row>
    <row r="22" spans="1:14" ht="12" customHeight="1">
      <c r="A22" s="117" t="s">
        <v>32</v>
      </c>
      <c r="B22" s="118"/>
      <c r="C22" s="118"/>
      <c r="D22" s="118"/>
      <c r="E22" s="118"/>
      <c r="F22" s="119" t="s">
        <v>33</v>
      </c>
      <c r="G22" s="120"/>
      <c r="H22" s="49"/>
      <c r="I22" s="49"/>
      <c r="J22" s="49"/>
      <c r="K22" s="49"/>
    </row>
    <row r="23" spans="1:14" ht="12" customHeight="1">
      <c r="A23" s="87" t="s">
        <v>34</v>
      </c>
      <c r="B23" s="88"/>
      <c r="C23" s="88"/>
      <c r="D23" s="88"/>
      <c r="E23" s="88"/>
      <c r="F23" s="88"/>
      <c r="G23" s="91"/>
      <c r="H23" s="49"/>
      <c r="I23" s="49"/>
      <c r="J23" s="49"/>
      <c r="K23" s="49"/>
    </row>
    <row r="24" spans="1:14" ht="12" customHeight="1" thickBot="1">
      <c r="A24" s="121" t="s">
        <v>35</v>
      </c>
      <c r="B24" s="122"/>
      <c r="C24" s="122"/>
      <c r="D24" s="122"/>
      <c r="E24" s="122"/>
      <c r="F24" s="122"/>
      <c r="G24" s="123"/>
      <c r="H24" s="49"/>
      <c r="I24" s="49"/>
      <c r="J24" s="49"/>
      <c r="K24" s="49"/>
    </row>
    <row r="25" spans="1:14" ht="12" customHeight="1" thickBot="1">
      <c r="A25" s="92" t="s">
        <v>37</v>
      </c>
      <c r="B25" s="93"/>
      <c r="C25" s="93"/>
      <c r="D25" s="93"/>
      <c r="E25" s="93"/>
      <c r="F25" s="93"/>
      <c r="G25" s="94"/>
      <c r="H25" s="49"/>
      <c r="I25" s="49"/>
      <c r="J25" s="49"/>
      <c r="K25" s="49"/>
    </row>
    <row r="26" spans="1:14" ht="5" customHeight="1" thickBot="1">
      <c r="E26" s="49"/>
      <c r="F26" s="49"/>
      <c r="G26" s="49"/>
      <c r="H26" s="49"/>
      <c r="I26" s="49"/>
      <c r="J26" s="49"/>
      <c r="K26" s="49"/>
    </row>
    <row r="27" spans="1:14" ht="12" customHeight="1">
      <c r="A27" s="95" t="s">
        <v>36</v>
      </c>
      <c r="B27" s="96"/>
      <c r="C27" s="96"/>
      <c r="D27" s="96"/>
      <c r="E27" s="96"/>
      <c r="F27" s="96"/>
      <c r="G27" s="97"/>
      <c r="H27" s="61"/>
      <c r="I27" s="61"/>
      <c r="J27" s="61"/>
      <c r="K27" s="61"/>
      <c r="L27" s="61"/>
      <c r="M27" s="61"/>
      <c r="N27" s="62"/>
    </row>
    <row r="28" spans="1:14" ht="12" customHeight="1">
      <c r="A28" s="98"/>
      <c r="B28" s="99"/>
      <c r="C28" s="99"/>
      <c r="D28" s="99"/>
      <c r="E28" s="99"/>
      <c r="F28" s="99"/>
      <c r="G28" s="100"/>
      <c r="H28" s="63"/>
      <c r="I28" s="64"/>
      <c r="J28" s="64"/>
      <c r="K28" s="64"/>
      <c r="L28" s="63"/>
      <c r="M28" s="63"/>
      <c r="N28" s="62"/>
    </row>
    <row r="29" spans="1:14" ht="12" customHeight="1">
      <c r="A29" s="98"/>
      <c r="B29" s="99"/>
      <c r="C29" s="99"/>
      <c r="D29" s="99"/>
      <c r="E29" s="99"/>
      <c r="F29" s="99"/>
      <c r="G29" s="100"/>
      <c r="H29" s="63"/>
      <c r="I29" s="65"/>
      <c r="J29" s="65"/>
      <c r="K29" s="65"/>
      <c r="L29" s="63"/>
      <c r="M29" s="63"/>
      <c r="N29" s="62"/>
    </row>
    <row r="30" spans="1:14" ht="12" customHeight="1">
      <c r="A30" s="98"/>
      <c r="B30" s="99"/>
      <c r="C30" s="99"/>
      <c r="D30" s="99"/>
      <c r="E30" s="99"/>
      <c r="F30" s="99"/>
      <c r="G30" s="100"/>
      <c r="H30" s="63"/>
      <c r="I30" s="65"/>
      <c r="J30" s="65"/>
      <c r="K30" s="65"/>
      <c r="L30" s="62"/>
      <c r="M30" s="62"/>
      <c r="N30" s="62"/>
    </row>
    <row r="31" spans="1:14" ht="12" customHeight="1" thickBot="1">
      <c r="A31" s="101"/>
      <c r="B31" s="102"/>
      <c r="C31" s="102"/>
      <c r="D31" s="102"/>
      <c r="E31" s="102"/>
      <c r="F31" s="102"/>
      <c r="G31" s="103"/>
    </row>
    <row r="32" spans="1:14" ht="12" customHeight="1"/>
  </sheetData>
  <sheetProtection password="86C4" sheet="1" objects="1" scenarios="1"/>
  <mergeCells count="19">
    <mergeCell ref="A23:G23"/>
    <mergeCell ref="A25:G25"/>
    <mergeCell ref="A27:G31"/>
    <mergeCell ref="C9:E9"/>
    <mergeCell ref="A11:A12"/>
    <mergeCell ref="B11:G11"/>
    <mergeCell ref="A15:G15"/>
    <mergeCell ref="A21:G21"/>
    <mergeCell ref="A22:E22"/>
    <mergeCell ref="F22:G22"/>
    <mergeCell ref="A24:G24"/>
    <mergeCell ref="C2:D2"/>
    <mergeCell ref="A3:B3"/>
    <mergeCell ref="C3:E3"/>
    <mergeCell ref="C4:D4"/>
    <mergeCell ref="A5:B8"/>
    <mergeCell ref="C5:E5"/>
    <mergeCell ref="C6:E6"/>
    <mergeCell ref="C8:E8"/>
  </mergeCells>
  <conditionalFormatting sqref="A13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fong</dc:creator>
  <cp:lastModifiedBy>glenn fong</cp:lastModifiedBy>
  <dcterms:created xsi:type="dcterms:W3CDTF">2020-09-29T19:08:03Z</dcterms:created>
  <dcterms:modified xsi:type="dcterms:W3CDTF">2020-09-29T22:03:05Z</dcterms:modified>
</cp:coreProperties>
</file>